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Back up pen drive 2020\Red Maiz\Red 24-25\Resultados\Difusión\"/>
    </mc:Choice>
  </mc:AlternateContent>
  <xr:revisionPtr revIDLastSave="0" documentId="13_ncr:1_{65D30A69-382E-46F5-8929-71D4E525931C}" xr6:coauthVersionLast="47" xr6:coauthVersionMax="47" xr10:uidLastSave="{00000000-0000-0000-0000-000000000000}"/>
  <bookViews>
    <workbookView xWindow="-120" yWindow="-120" windowWidth="20730" windowHeight="11160" xr2:uid="{C080227C-40E6-49D5-A47B-62431F7D90A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" i="1" l="1"/>
  <c r="K37" i="1"/>
  <c r="J37" i="1"/>
  <c r="I37" i="1"/>
  <c r="H37" i="1"/>
  <c r="F37" i="1"/>
  <c r="E37" i="1"/>
  <c r="D37" i="1"/>
  <c r="L36" i="1"/>
  <c r="K36" i="1"/>
  <c r="J36" i="1"/>
  <c r="I36" i="1"/>
  <c r="H36" i="1"/>
  <c r="F36" i="1"/>
  <c r="D36" i="1"/>
  <c r="L33" i="1"/>
  <c r="K33" i="1"/>
  <c r="J33" i="1"/>
  <c r="I33" i="1"/>
  <c r="H33" i="1"/>
  <c r="F33" i="1"/>
  <c r="D33" i="1"/>
  <c r="G29" i="1"/>
  <c r="E29" i="1"/>
  <c r="G28" i="1"/>
  <c r="E28" i="1"/>
  <c r="G27" i="1"/>
  <c r="E27" i="1"/>
  <c r="G26" i="1"/>
  <c r="E26" i="1"/>
  <c r="G25" i="1"/>
  <c r="E25" i="1"/>
  <c r="G24" i="1"/>
  <c r="E24" i="1"/>
  <c r="G23" i="1"/>
  <c r="E23" i="1"/>
  <c r="G22" i="1"/>
  <c r="E22" i="1"/>
  <c r="G21" i="1"/>
  <c r="E21" i="1"/>
  <c r="G20" i="1"/>
  <c r="E20" i="1"/>
  <c r="G19" i="1"/>
  <c r="E19" i="1"/>
  <c r="G18" i="1"/>
  <c r="E18" i="1"/>
  <c r="G17" i="1"/>
  <c r="E17" i="1"/>
  <c r="G16" i="1"/>
  <c r="E16" i="1"/>
  <c r="G15" i="1"/>
  <c r="E15" i="1"/>
  <c r="G14" i="1"/>
  <c r="E14" i="1"/>
  <c r="G13" i="1"/>
  <c r="G36" i="1" s="1"/>
  <c r="E13" i="1"/>
  <c r="G12" i="1"/>
  <c r="G37" i="1" s="1"/>
  <c r="E12" i="1"/>
  <c r="E36" i="1" s="1"/>
  <c r="G33" i="1" l="1"/>
  <c r="E33" i="1"/>
</calcChain>
</file>

<file path=xl/sharedStrings.xml><?xml version="1.0" encoding="utf-8"?>
<sst xmlns="http://schemas.openxmlformats.org/spreadsheetml/2006/main" count="101" uniqueCount="76">
  <si>
    <t xml:space="preserve">CAMPAÑA 2024-25 </t>
  </si>
  <si>
    <t>MAIZ-ENSAYO COMPARATIVO DE RENDIMIENTO-Tandil Siembra tardía</t>
  </si>
  <si>
    <t>Mes</t>
  </si>
  <si>
    <t>Precipitaciones (mm)</t>
  </si>
  <si>
    <t>Por:</t>
  </si>
  <si>
    <t>Leandro Pontaroli</t>
  </si>
  <si>
    <t>Octubre</t>
  </si>
  <si>
    <t>Coordinador: Dionisio Martínez</t>
  </si>
  <si>
    <t>Noviembre</t>
  </si>
  <si>
    <t xml:space="preserve">SIEMBRA: </t>
  </si>
  <si>
    <t xml:space="preserve">EMERGENCIA: </t>
  </si>
  <si>
    <t>Diciembre</t>
  </si>
  <si>
    <t xml:space="preserve">HERBICIDA PREEMERGENTE: 2 kg atrazina + 2 glifo + 1,3 Flurocloridona </t>
  </si>
  <si>
    <t>Enero</t>
  </si>
  <si>
    <t>FERTILIZACION SIEMBRA:</t>
  </si>
  <si>
    <t>90 kg/ha Fosfato Diamónico</t>
  </si>
  <si>
    <t>FERTILIZACION V3: 180 kg/ha N como urea</t>
  </si>
  <si>
    <t>Febrero</t>
  </si>
  <si>
    <t>Nº REPETICIONES: 3</t>
  </si>
  <si>
    <t>Marzo</t>
  </si>
  <si>
    <r>
      <t>Scia Parcela : 12,48 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(4 surcos 0,52 m x 6 m)        COSECHA: 6,2 m</t>
    </r>
    <r>
      <rPr>
        <b/>
        <vertAlign val="superscript"/>
        <sz val="10"/>
        <rFont val="Arial"/>
        <family val="2"/>
      </rPr>
      <t>2</t>
    </r>
  </si>
  <si>
    <t>Abril</t>
  </si>
  <si>
    <t>Nº HIBRIDOS: 18</t>
  </si>
  <si>
    <t>Altura (cm)</t>
  </si>
  <si>
    <t>Humedad</t>
  </si>
  <si>
    <t>Rendimiento</t>
  </si>
  <si>
    <t>N° O</t>
  </si>
  <si>
    <t>CRIADERO</t>
  </si>
  <si>
    <t>HIBRIDO</t>
  </si>
  <si>
    <t>Días E-VT</t>
  </si>
  <si>
    <t>Fecha VT</t>
  </si>
  <si>
    <t>Días E-R1</t>
  </si>
  <si>
    <t>Fecha R1</t>
  </si>
  <si>
    <t>plantas</t>
  </si>
  <si>
    <t>inserción</t>
  </si>
  <si>
    <t xml:space="preserve">Vuelco (0-5)  </t>
  </si>
  <si>
    <t>%</t>
  </si>
  <si>
    <t>Kg/ha (14,5% H°)</t>
  </si>
  <si>
    <t>La Tijereta</t>
  </si>
  <si>
    <t>LT3-02</t>
  </si>
  <si>
    <t>ACA</t>
  </si>
  <si>
    <t>ACA 471 VT3P</t>
  </si>
  <si>
    <t>Nidera</t>
  </si>
  <si>
    <t>NS 7626 VIP 3 CL</t>
  </si>
  <si>
    <t>ACA EXP 24 MZ 214 VT3P</t>
  </si>
  <si>
    <t>ACA EXP 23 MZ 220 VT3P</t>
  </si>
  <si>
    <t>NS 7624 CL VIP3</t>
  </si>
  <si>
    <t>ProSapia</t>
  </si>
  <si>
    <t>PSZ 8121</t>
  </si>
  <si>
    <t>Dekalb</t>
  </si>
  <si>
    <t>DK 69-62</t>
  </si>
  <si>
    <t>ACA 473 Trecepta</t>
  </si>
  <si>
    <t>ACA 482 VT3P</t>
  </si>
  <si>
    <t>NS 7765 VIP 3</t>
  </si>
  <si>
    <t>ACA 476 Trecepta</t>
  </si>
  <si>
    <t>Don Saul</t>
  </si>
  <si>
    <t>Don Saul Exp H69</t>
  </si>
  <si>
    <t>Don Saul Exp H72</t>
  </si>
  <si>
    <t>El Cencerro</t>
  </si>
  <si>
    <t>PSZ 7116</t>
  </si>
  <si>
    <t>ACA 477 VIP 3 CL</t>
  </si>
  <si>
    <t>Genesis</t>
  </si>
  <si>
    <t>GEN 152 RRBT+</t>
  </si>
  <si>
    <t>Promedio</t>
  </si>
  <si>
    <t>dms P&lt;0,05</t>
  </si>
  <si>
    <t>C.V. %</t>
  </si>
  <si>
    <t>Máximo</t>
  </si>
  <si>
    <t>Mínimo</t>
  </si>
  <si>
    <t>*</t>
  </si>
  <si>
    <t>n.s.</t>
  </si>
  <si>
    <t>Los valores seguidos por la misma letra no difieren significativamente P&lt;0,05</t>
  </si>
  <si>
    <t xml:space="preserve">dms= Diferencias mínimas significativas P&lt;0,05 </t>
  </si>
  <si>
    <t xml:space="preserve">C.V.= Coeficiente de variación </t>
  </si>
  <si>
    <t>PH= Peso Hectolítrico corregido a 14,5% humedad</t>
  </si>
  <si>
    <t>n.s. sin efecto significativo del genotipo | * efecto significativo del genotipo</t>
  </si>
  <si>
    <t>CEC2325XP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</si>
</sst>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m"/>
    <numFmt numFmtId="166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0"/>
      <color rgb="FF000000"/>
      <name val="Arial"/>
      <family val="2"/>
    </font>
    <font>
      <sz val="10"/>
      <name val="Calibri"/>
      <family val="2"/>
    </font>
    <font>
      <sz val="11"/>
      <color rgb="FF000000"/>
      <name val="Calibri"/>
      <family val="2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0"/>
      <color rgb="FFC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6" fillId="0" borderId="0"/>
  </cellStyleXfs>
  <cellXfs count="63">
    <xf numFmtId="0" fontId="0" fillId="0" borderId="0" xfId="0"/>
    <xf numFmtId="0" fontId="3" fillId="0" borderId="0" xfId="1" applyAlignment="1">
      <alignment horizontal="left" vertical="center"/>
    </xf>
    <xf numFmtId="0" fontId="3" fillId="0" borderId="0" xfId="1"/>
    <xf numFmtId="0" fontId="4" fillId="0" borderId="0" xfId="1" applyFont="1" applyAlignment="1">
      <alignment horizontal="center"/>
    </xf>
    <xf numFmtId="0" fontId="2" fillId="0" borderId="0" xfId="0" applyFont="1"/>
    <xf numFmtId="0" fontId="4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>
      <alignment horizontal="left"/>
    </xf>
    <xf numFmtId="0" fontId="3" fillId="0" borderId="0" xfId="1" applyAlignment="1">
      <alignment horizontal="center"/>
    </xf>
    <xf numFmtId="0" fontId="5" fillId="0" borderId="0" xfId="1" applyFont="1" applyAlignment="1">
      <alignment horizontal="left" vertical="center"/>
    </xf>
    <xf numFmtId="14" fontId="5" fillId="0" borderId="0" xfId="0" applyNumberFormat="1" applyFont="1" applyAlignment="1">
      <alignment vertical="center"/>
    </xf>
    <xf numFmtId="14" fontId="5" fillId="0" borderId="0" xfId="1" applyNumberFormat="1" applyFont="1"/>
    <xf numFmtId="0" fontId="6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14" fontId="5" fillId="0" borderId="0" xfId="0" applyNumberFormat="1" applyFont="1" applyAlignment="1">
      <alignment horizontal="center" vertical="center"/>
    </xf>
    <xf numFmtId="0" fontId="7" fillId="0" borderId="0" xfId="1" applyFont="1" applyAlignment="1">
      <alignment horizontal="center"/>
    </xf>
    <xf numFmtId="0" fontId="8" fillId="0" borderId="0" xfId="1" applyFont="1" applyAlignment="1">
      <alignment horizontal="left" vertical="center"/>
    </xf>
    <xf numFmtId="0" fontId="2" fillId="0" borderId="0" xfId="1" applyFont="1" applyAlignment="1">
      <alignment vertical="center"/>
    </xf>
    <xf numFmtId="0" fontId="5" fillId="0" borderId="0" xfId="1" applyFont="1"/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8" fillId="0" borderId="0" xfId="1" applyFont="1"/>
    <xf numFmtId="0" fontId="8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10" fillId="0" borderId="0" xfId="1" applyFont="1"/>
    <xf numFmtId="14" fontId="3" fillId="0" borderId="0" xfId="1" applyNumberFormat="1"/>
    <xf numFmtId="0" fontId="11" fillId="0" borderId="0" xfId="1" applyFont="1" applyAlignment="1">
      <alignment horizontal="center"/>
    </xf>
    <xf numFmtId="0" fontId="11" fillId="0" borderId="0" xfId="1" applyFont="1"/>
    <xf numFmtId="0" fontId="12" fillId="0" borderId="0" xfId="1" applyFont="1"/>
    <xf numFmtId="0" fontId="13" fillId="0" borderId="3" xfId="1" applyFont="1" applyBorder="1" applyAlignment="1">
      <alignment horizontal="center"/>
    </xf>
    <xf numFmtId="0" fontId="8" fillId="0" borderId="1" xfId="1" applyFont="1" applyBorder="1" applyAlignment="1">
      <alignment horizontal="center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14" fontId="0" fillId="0" borderId="0" xfId="0" applyNumberFormat="1"/>
    <xf numFmtId="1" fontId="0" fillId="0" borderId="0" xfId="0" applyNumberFormat="1"/>
    <xf numFmtId="164" fontId="0" fillId="0" borderId="0" xfId="0" applyNumberFormat="1"/>
    <xf numFmtId="0" fontId="14" fillId="0" borderId="0" xfId="1" applyFont="1" applyAlignment="1">
      <alignment horizontal="center"/>
    </xf>
    <xf numFmtId="2" fontId="3" fillId="0" borderId="0" xfId="1" applyNumberFormat="1" applyAlignment="1">
      <alignment horizontal="center"/>
    </xf>
    <xf numFmtId="165" fontId="15" fillId="0" borderId="0" xfId="1" applyNumberFormat="1" applyFont="1" applyAlignment="1">
      <alignment horizontal="center" vertical="center"/>
    </xf>
    <xf numFmtId="2" fontId="3" fillId="0" borderId="0" xfId="1" applyNumberFormat="1" applyAlignment="1">
      <alignment horizontal="center" vertical="center"/>
    </xf>
    <xf numFmtId="1" fontId="15" fillId="0" borderId="0" xfId="1" applyNumberFormat="1" applyFont="1" applyAlignment="1">
      <alignment horizontal="center" vertical="center"/>
    </xf>
    <xf numFmtId="0" fontId="13" fillId="0" borderId="3" xfId="1" applyFont="1" applyBorder="1" applyAlignment="1">
      <alignment horizontal="left"/>
    </xf>
    <xf numFmtId="1" fontId="8" fillId="0" borderId="3" xfId="1" applyNumberFormat="1" applyFont="1" applyBorder="1" applyAlignment="1">
      <alignment horizontal="center"/>
    </xf>
    <xf numFmtId="14" fontId="8" fillId="0" borderId="3" xfId="1" applyNumberFormat="1" applyFont="1" applyBorder="1" applyAlignment="1">
      <alignment horizontal="center"/>
    </xf>
    <xf numFmtId="164" fontId="8" fillId="0" borderId="3" xfId="1" applyNumberFormat="1" applyFont="1" applyBorder="1" applyAlignment="1">
      <alignment horizontal="center"/>
    </xf>
    <xf numFmtId="166" fontId="2" fillId="0" borderId="3" xfId="2" applyNumberFormat="1" applyFont="1" applyBorder="1" applyAlignment="1">
      <alignment horizontal="center" vertical="center"/>
    </xf>
    <xf numFmtId="16" fontId="2" fillId="0" borderId="3" xfId="0" applyNumberFormat="1" applyFont="1" applyBorder="1" applyAlignment="1">
      <alignment horizontal="center"/>
    </xf>
    <xf numFmtId="164" fontId="5" fillId="0" borderId="3" xfId="2" applyNumberFormat="1" applyFont="1" applyBorder="1" applyAlignment="1">
      <alignment horizontal="center" vertical="center"/>
    </xf>
    <xf numFmtId="2" fontId="2" fillId="0" borderId="3" xfId="2" applyNumberFormat="1" applyFont="1" applyBorder="1" applyAlignment="1">
      <alignment horizontal="center" vertical="center"/>
    </xf>
    <xf numFmtId="0" fontId="17" fillId="0" borderId="0" xfId="1" applyFont="1" applyAlignment="1">
      <alignment horizontal="center"/>
    </xf>
    <xf numFmtId="0" fontId="18" fillId="0" borderId="0" xfId="1" applyFont="1"/>
    <xf numFmtId="0" fontId="18" fillId="0" borderId="0" xfId="1" applyFont="1" applyAlignment="1">
      <alignment horizontal="left"/>
    </xf>
    <xf numFmtId="16" fontId="8" fillId="0" borderId="0" xfId="1" applyNumberFormat="1" applyFont="1" applyAlignment="1">
      <alignment horizontal="center"/>
    </xf>
    <xf numFmtId="16" fontId="19" fillId="0" borderId="0" xfId="1" applyNumberFormat="1" applyFont="1" applyAlignment="1">
      <alignment horizontal="center"/>
    </xf>
    <xf numFmtId="0" fontId="13" fillId="0" borderId="0" xfId="1" applyFont="1" applyAlignment="1">
      <alignment horizontal="left"/>
    </xf>
    <xf numFmtId="0" fontId="4" fillId="0" borderId="0" xfId="1" applyFont="1"/>
    <xf numFmtId="0" fontId="13" fillId="0" borderId="1" xfId="1" applyFont="1" applyBorder="1" applyAlignment="1">
      <alignment horizontal="center" wrapText="1"/>
    </xf>
    <xf numFmtId="0" fontId="13" fillId="0" borderId="2" xfId="1" applyFont="1" applyBorder="1" applyAlignment="1">
      <alignment horizontal="center" wrapText="1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8" fillId="0" borderId="0" xfId="1" applyFont="1"/>
    <xf numFmtId="0" fontId="11" fillId="0" borderId="0" xfId="1" applyFont="1"/>
  </cellXfs>
  <cellStyles count="3">
    <cellStyle name="Normal" xfId="0" builtinId="0"/>
    <cellStyle name="Normal 2" xfId="1" xr:uid="{10BEFE66-7A31-4F78-9D77-B879FDE495DC}"/>
    <cellStyle name="Normal 3" xfId="2" xr:uid="{6D58F1E3-1735-45BD-BEAA-A615753F17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Hoja1!$N$2:$N$8</c:f>
              <c:strCache>
                <c:ptCount val="7"/>
                <c:pt idx="0">
                  <c:v>Octubre</c:v>
                </c:pt>
                <c:pt idx="1">
                  <c:v>Noviembre</c:v>
                </c:pt>
                <c:pt idx="2">
                  <c:v>Diciembre</c:v>
                </c:pt>
                <c:pt idx="3">
                  <c:v>Enero</c:v>
                </c:pt>
                <c:pt idx="4">
                  <c:v>Febrero</c:v>
                </c:pt>
                <c:pt idx="5">
                  <c:v>Marzo</c:v>
                </c:pt>
                <c:pt idx="6">
                  <c:v>Abril</c:v>
                </c:pt>
              </c:strCache>
            </c:strRef>
          </c:cat>
          <c:val>
            <c:numRef>
              <c:f>Hoja1!$O$2:$O$8</c:f>
              <c:numCache>
                <c:formatCode>General</c:formatCode>
                <c:ptCount val="7"/>
                <c:pt idx="0">
                  <c:v>160</c:v>
                </c:pt>
                <c:pt idx="1">
                  <c:v>25</c:v>
                </c:pt>
                <c:pt idx="2">
                  <c:v>38</c:v>
                </c:pt>
                <c:pt idx="3">
                  <c:v>54</c:v>
                </c:pt>
                <c:pt idx="4">
                  <c:v>105</c:v>
                </c:pt>
                <c:pt idx="5">
                  <c:v>158</c:v>
                </c:pt>
                <c:pt idx="6">
                  <c:v>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38-4D7E-A4FC-BD0C0FDF80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25805471"/>
        <c:axId val="525806431"/>
      </c:barChart>
      <c:catAx>
        <c:axId val="5258054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525806431"/>
        <c:crosses val="autoZero"/>
        <c:auto val="1"/>
        <c:lblAlgn val="ctr"/>
        <c:lblOffset val="100"/>
        <c:noMultiLvlLbl val="0"/>
      </c:catAx>
      <c:valAx>
        <c:axId val="52580643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Precipitaciones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525805471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105794</xdr:colOff>
      <xdr:row>4</xdr:row>
      <xdr:rowOff>122123</xdr:rowOff>
    </xdr:from>
    <xdr:to>
      <xdr:col>11</xdr:col>
      <xdr:colOff>664330</xdr:colOff>
      <xdr:row>8</xdr:row>
      <xdr:rowOff>149684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736708C-8928-4DA2-8957-B6B397FA54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83069" y="903173"/>
          <a:ext cx="1320536" cy="7895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16</xdr:col>
      <xdr:colOff>333374</xdr:colOff>
      <xdr:row>3</xdr:row>
      <xdr:rowOff>71437</xdr:rowOff>
    </xdr:from>
    <xdr:to>
      <xdr:col>21</xdr:col>
      <xdr:colOff>628649</xdr:colOff>
      <xdr:row>16</xdr:row>
      <xdr:rowOff>85725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61D65D38-479E-7876-F187-0EB11CF66F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2E37D-5E07-43A5-8FB6-B0FA4996844A}">
  <dimension ref="A1:P43"/>
  <sheetViews>
    <sheetView tabSelected="1" topLeftCell="A10" workbookViewId="0">
      <selection activeCell="N24" sqref="N24"/>
    </sheetView>
  </sheetViews>
  <sheetFormatPr baseColWidth="10" defaultRowHeight="15" x14ac:dyDescent="0.25"/>
  <cols>
    <col min="3" max="3" width="26.42578125" bestFit="1" customWidth="1"/>
    <col min="10" max="10" width="12.7109375" bestFit="1" customWidth="1"/>
    <col min="12" max="12" width="16.85546875" bestFit="1" customWidth="1"/>
  </cols>
  <sheetData>
    <row r="1" spans="1:16" ht="15.75" x14ac:dyDescent="0.25">
      <c r="A1" s="1"/>
      <c r="B1" s="2"/>
      <c r="C1" s="3" t="s">
        <v>0</v>
      </c>
      <c r="D1" s="56" t="s">
        <v>1</v>
      </c>
      <c r="E1" s="56"/>
      <c r="F1" s="56"/>
      <c r="G1" s="56"/>
      <c r="H1" s="56"/>
      <c r="I1" s="56"/>
      <c r="J1" s="56"/>
      <c r="K1" s="56"/>
      <c r="L1" s="56"/>
      <c r="M1" s="56"/>
      <c r="N1" s="4" t="s">
        <v>2</v>
      </c>
      <c r="O1" s="4" t="s">
        <v>3</v>
      </c>
      <c r="P1" s="2"/>
    </row>
    <row r="2" spans="1:16" ht="15.75" x14ac:dyDescent="0.25">
      <c r="A2" s="1"/>
      <c r="B2" s="2"/>
      <c r="C2" s="2"/>
      <c r="D2" s="2"/>
      <c r="E2" s="5"/>
      <c r="F2" s="3"/>
      <c r="G2" s="5"/>
      <c r="H2" s="5"/>
      <c r="I2" s="3"/>
      <c r="K2" s="6" t="s">
        <v>4</v>
      </c>
      <c r="L2" s="7" t="s">
        <v>5</v>
      </c>
      <c r="M2" s="8"/>
      <c r="N2" s="4" t="s">
        <v>6</v>
      </c>
      <c r="O2" s="4">
        <v>160</v>
      </c>
      <c r="P2" s="2"/>
    </row>
    <row r="3" spans="1:16" x14ac:dyDescent="0.25">
      <c r="A3" s="1"/>
      <c r="B3" s="2"/>
      <c r="C3" s="2"/>
      <c r="D3" s="8"/>
      <c r="E3" s="2"/>
      <c r="F3" s="8"/>
      <c r="G3" s="2"/>
      <c r="H3" s="2"/>
      <c r="J3" s="8"/>
      <c r="M3" s="6" t="s">
        <v>7</v>
      </c>
      <c r="N3" s="4" t="s">
        <v>8</v>
      </c>
      <c r="O3" s="4">
        <v>25</v>
      </c>
      <c r="P3" s="2"/>
    </row>
    <row r="4" spans="1:16" x14ac:dyDescent="0.25">
      <c r="A4" s="9" t="s">
        <v>9</v>
      </c>
      <c r="B4" s="10">
        <v>45618</v>
      </c>
      <c r="C4" s="11"/>
      <c r="D4" s="12"/>
      <c r="E4" s="13" t="s">
        <v>10</v>
      </c>
      <c r="G4" s="14">
        <v>45626</v>
      </c>
      <c r="H4" s="11"/>
      <c r="I4" s="15"/>
      <c r="J4" s="8"/>
      <c r="K4" s="8"/>
      <c r="L4" s="8"/>
      <c r="M4" s="8"/>
      <c r="N4" s="4" t="s">
        <v>11</v>
      </c>
      <c r="O4" s="4">
        <v>38</v>
      </c>
      <c r="P4" s="2"/>
    </row>
    <row r="5" spans="1:16" x14ac:dyDescent="0.25">
      <c r="A5" s="9" t="s">
        <v>12</v>
      </c>
      <c r="B5" s="2"/>
      <c r="C5" s="2"/>
      <c r="D5" s="8"/>
      <c r="E5" s="2"/>
      <c r="F5" s="8"/>
      <c r="G5" s="2"/>
      <c r="H5" s="2"/>
      <c r="I5" s="8"/>
      <c r="J5" s="8"/>
      <c r="K5" s="8"/>
      <c r="L5" s="8"/>
      <c r="M5" s="8"/>
      <c r="N5" s="4" t="s">
        <v>13</v>
      </c>
      <c r="O5" s="4">
        <v>54</v>
      </c>
      <c r="P5" s="2"/>
    </row>
    <row r="6" spans="1:16" x14ac:dyDescent="0.25">
      <c r="A6" s="16" t="s">
        <v>14</v>
      </c>
      <c r="B6" s="17"/>
      <c r="C6" s="18" t="s">
        <v>15</v>
      </c>
      <c r="D6" s="19"/>
      <c r="E6" s="20" t="s">
        <v>16</v>
      </c>
      <c r="F6" s="19"/>
      <c r="G6" s="21"/>
      <c r="H6" s="21"/>
      <c r="I6" s="8"/>
      <c r="J6" s="8"/>
      <c r="K6" s="8"/>
      <c r="L6" s="8"/>
      <c r="M6" s="8"/>
      <c r="N6" s="4" t="s">
        <v>17</v>
      </c>
      <c r="O6" s="4">
        <v>105</v>
      </c>
      <c r="P6" s="2"/>
    </row>
    <row r="7" spans="1:16" x14ac:dyDescent="0.25">
      <c r="A7" s="9" t="s">
        <v>18</v>
      </c>
      <c r="B7" s="18"/>
      <c r="C7" s="18"/>
      <c r="D7" s="13"/>
      <c r="E7" s="2"/>
      <c r="F7" s="8"/>
      <c r="G7" s="2"/>
      <c r="H7" s="2"/>
      <c r="I7" s="8"/>
      <c r="J7" s="8"/>
      <c r="K7" s="8"/>
      <c r="L7" s="8"/>
      <c r="M7" s="8"/>
      <c r="N7" s="4" t="s">
        <v>19</v>
      </c>
      <c r="O7" s="4">
        <v>158</v>
      </c>
      <c r="P7" s="2"/>
    </row>
    <row r="8" spans="1:16" x14ac:dyDescent="0.25">
      <c r="A8" s="16" t="s">
        <v>20</v>
      </c>
      <c r="B8" s="22"/>
      <c r="C8" s="22"/>
      <c r="D8" s="23"/>
      <c r="E8" s="2"/>
      <c r="F8" s="8"/>
      <c r="G8" s="2"/>
      <c r="H8" s="2"/>
      <c r="I8" s="24"/>
      <c r="J8" s="24"/>
      <c r="K8" s="24"/>
      <c r="L8" s="24"/>
      <c r="M8" s="24"/>
      <c r="N8" s="4" t="s">
        <v>21</v>
      </c>
      <c r="O8" s="4">
        <v>74</v>
      </c>
      <c r="P8" s="25"/>
    </row>
    <row r="9" spans="1:16" x14ac:dyDescent="0.25">
      <c r="A9" s="9" t="s">
        <v>22</v>
      </c>
      <c r="B9" s="18"/>
      <c r="C9" s="2"/>
      <c r="D9" s="8"/>
      <c r="E9" s="26"/>
      <c r="F9" s="8"/>
      <c r="G9" s="2"/>
      <c r="H9" s="2"/>
      <c r="I9" s="8"/>
      <c r="J9" s="8"/>
      <c r="K9" s="8"/>
      <c r="L9" s="8"/>
      <c r="M9" s="8"/>
      <c r="N9" s="26"/>
      <c r="O9" s="2"/>
      <c r="P9" s="2"/>
    </row>
    <row r="10" spans="1:16" x14ac:dyDescent="0.25">
      <c r="A10" s="27"/>
      <c r="B10" s="28"/>
      <c r="C10" s="28"/>
      <c r="D10" s="27"/>
      <c r="E10" s="29"/>
      <c r="F10" s="27"/>
      <c r="G10" s="28"/>
      <c r="H10" s="57" t="s">
        <v>23</v>
      </c>
      <c r="I10" s="58"/>
      <c r="J10" s="27"/>
      <c r="K10" s="30" t="s">
        <v>24</v>
      </c>
      <c r="L10" s="30" t="s">
        <v>25</v>
      </c>
      <c r="M10" s="8"/>
    </row>
    <row r="11" spans="1:16" x14ac:dyDescent="0.25">
      <c r="A11" s="31" t="s">
        <v>26</v>
      </c>
      <c r="B11" s="32" t="s">
        <v>27</v>
      </c>
      <c r="C11" s="32" t="s">
        <v>28</v>
      </c>
      <c r="D11" s="33" t="s">
        <v>29</v>
      </c>
      <c r="E11" s="31" t="s">
        <v>30</v>
      </c>
      <c r="F11" s="32" t="s">
        <v>31</v>
      </c>
      <c r="G11" s="32" t="s">
        <v>32</v>
      </c>
      <c r="H11" s="31" t="s">
        <v>33</v>
      </c>
      <c r="I11" s="32" t="s">
        <v>34</v>
      </c>
      <c r="J11" s="32" t="s">
        <v>35</v>
      </c>
      <c r="K11" s="32" t="s">
        <v>36</v>
      </c>
      <c r="L11" s="32" t="s">
        <v>37</v>
      </c>
      <c r="M11" s="8"/>
    </row>
    <row r="12" spans="1:16" x14ac:dyDescent="0.25">
      <c r="A12">
        <v>19</v>
      </c>
      <c r="B12" t="s">
        <v>38</v>
      </c>
      <c r="C12" t="s">
        <v>39</v>
      </c>
      <c r="D12">
        <v>61</v>
      </c>
      <c r="E12" s="34">
        <f>D12+$G$4</f>
        <v>45687</v>
      </c>
      <c r="F12">
        <v>67</v>
      </c>
      <c r="G12" s="34">
        <f t="shared" ref="G12:G29" si="0">F12+$G$4</f>
        <v>45693</v>
      </c>
      <c r="H12" s="35">
        <v>151.66999999999999</v>
      </c>
      <c r="I12" s="35">
        <v>91.67</v>
      </c>
      <c r="J12" s="36">
        <v>0</v>
      </c>
      <c r="K12" s="36">
        <v>22.4</v>
      </c>
      <c r="L12" s="35">
        <v>9046.52</v>
      </c>
      <c r="M12" s="8"/>
    </row>
    <row r="13" spans="1:16" x14ac:dyDescent="0.25">
      <c r="A13">
        <v>1</v>
      </c>
      <c r="B13" t="s">
        <v>40</v>
      </c>
      <c r="C13" t="s">
        <v>41</v>
      </c>
      <c r="D13">
        <v>61</v>
      </c>
      <c r="E13" s="34">
        <f t="shared" ref="E13:E29" si="1">D13+$G$4</f>
        <v>45687</v>
      </c>
      <c r="F13">
        <v>61</v>
      </c>
      <c r="G13" s="34">
        <f t="shared" si="0"/>
        <v>45687</v>
      </c>
      <c r="H13" s="35">
        <v>168.33</v>
      </c>
      <c r="I13" s="35">
        <v>101.67</v>
      </c>
      <c r="J13" s="36">
        <v>0.67</v>
      </c>
      <c r="K13" s="36">
        <v>22.87</v>
      </c>
      <c r="L13" s="35">
        <v>8628.08</v>
      </c>
      <c r="M13" s="8"/>
    </row>
    <row r="14" spans="1:16" x14ac:dyDescent="0.25">
      <c r="A14">
        <v>16</v>
      </c>
      <c r="B14" t="s">
        <v>42</v>
      </c>
      <c r="C14" t="s">
        <v>43</v>
      </c>
      <c r="D14">
        <v>65</v>
      </c>
      <c r="E14" s="34">
        <f t="shared" si="1"/>
        <v>45691</v>
      </c>
      <c r="F14">
        <v>67</v>
      </c>
      <c r="G14" s="34">
        <f t="shared" si="0"/>
        <v>45693</v>
      </c>
      <c r="H14" s="35">
        <v>150</v>
      </c>
      <c r="I14" s="35">
        <v>90</v>
      </c>
      <c r="J14" s="36">
        <v>0.33</v>
      </c>
      <c r="K14" s="36">
        <v>23.1</v>
      </c>
      <c r="L14" s="35">
        <v>8501.9599999999991</v>
      </c>
      <c r="M14" s="8"/>
    </row>
    <row r="15" spans="1:16" x14ac:dyDescent="0.25">
      <c r="A15">
        <v>7</v>
      </c>
      <c r="B15" t="s">
        <v>40</v>
      </c>
      <c r="C15" t="s">
        <v>44</v>
      </c>
      <c r="D15">
        <v>65</v>
      </c>
      <c r="E15" s="34">
        <f t="shared" si="1"/>
        <v>45691</v>
      </c>
      <c r="F15">
        <v>67</v>
      </c>
      <c r="G15" s="34">
        <f t="shared" si="0"/>
        <v>45693</v>
      </c>
      <c r="H15" s="35">
        <v>170</v>
      </c>
      <c r="I15" s="35">
        <v>105</v>
      </c>
      <c r="J15" s="36">
        <v>0</v>
      </c>
      <c r="K15" s="36">
        <v>18.7</v>
      </c>
      <c r="L15" s="35">
        <v>8230.4599999999991</v>
      </c>
      <c r="M15" s="8"/>
    </row>
    <row r="16" spans="1:16" x14ac:dyDescent="0.25">
      <c r="A16">
        <v>6</v>
      </c>
      <c r="B16" t="s">
        <v>40</v>
      </c>
      <c r="C16" t="s">
        <v>45</v>
      </c>
      <c r="D16">
        <v>61</v>
      </c>
      <c r="E16" s="34">
        <f t="shared" si="1"/>
        <v>45687</v>
      </c>
      <c r="F16">
        <v>61</v>
      </c>
      <c r="G16" s="34">
        <f t="shared" si="0"/>
        <v>45687</v>
      </c>
      <c r="H16" s="35">
        <v>150</v>
      </c>
      <c r="I16" s="35">
        <v>90</v>
      </c>
      <c r="J16" s="36">
        <v>1</v>
      </c>
      <c r="K16" s="36">
        <v>20.97</v>
      </c>
      <c r="L16" s="35">
        <v>8122.47</v>
      </c>
      <c r="M16" s="8"/>
    </row>
    <row r="17" spans="1:16" x14ac:dyDescent="0.25">
      <c r="A17">
        <v>17</v>
      </c>
      <c r="B17" t="s">
        <v>42</v>
      </c>
      <c r="C17" t="s">
        <v>46</v>
      </c>
      <c r="D17">
        <v>67</v>
      </c>
      <c r="E17" s="34">
        <f t="shared" si="1"/>
        <v>45693</v>
      </c>
      <c r="F17">
        <v>67</v>
      </c>
      <c r="G17" s="34">
        <f t="shared" si="0"/>
        <v>45693</v>
      </c>
      <c r="H17" s="35">
        <v>155</v>
      </c>
      <c r="I17" s="35">
        <v>95</v>
      </c>
      <c r="J17" s="36">
        <v>0.33</v>
      </c>
      <c r="K17" s="36">
        <v>20.37</v>
      </c>
      <c r="L17" s="35">
        <v>7994.57</v>
      </c>
      <c r="M17" s="8"/>
    </row>
    <row r="18" spans="1:16" x14ac:dyDescent="0.25">
      <c r="A18">
        <v>31</v>
      </c>
      <c r="B18" t="s">
        <v>47</v>
      </c>
      <c r="C18" t="s">
        <v>48</v>
      </c>
      <c r="D18">
        <v>65</v>
      </c>
      <c r="E18" s="34">
        <f t="shared" si="1"/>
        <v>45691</v>
      </c>
      <c r="F18">
        <v>67</v>
      </c>
      <c r="G18" s="34">
        <f t="shared" si="0"/>
        <v>45693</v>
      </c>
      <c r="H18" s="35">
        <v>176.67</v>
      </c>
      <c r="I18" s="35">
        <v>110</v>
      </c>
      <c r="J18" s="36">
        <v>0</v>
      </c>
      <c r="K18" s="36">
        <v>22.4</v>
      </c>
      <c r="L18" s="35">
        <v>7958.66</v>
      </c>
      <c r="M18" s="8"/>
    </row>
    <row r="19" spans="1:16" x14ac:dyDescent="0.25">
      <c r="A19">
        <v>13</v>
      </c>
      <c r="B19" t="s">
        <v>49</v>
      </c>
      <c r="C19" t="s">
        <v>50</v>
      </c>
      <c r="D19">
        <v>61</v>
      </c>
      <c r="E19" s="34">
        <f t="shared" si="1"/>
        <v>45687</v>
      </c>
      <c r="F19">
        <v>67</v>
      </c>
      <c r="G19" s="34">
        <f t="shared" si="0"/>
        <v>45693</v>
      </c>
      <c r="H19" s="35">
        <v>150</v>
      </c>
      <c r="I19" s="35">
        <v>93.33</v>
      </c>
      <c r="J19" s="36">
        <v>0</v>
      </c>
      <c r="K19" s="36">
        <v>20.37</v>
      </c>
      <c r="L19" s="35">
        <v>7909.48</v>
      </c>
      <c r="M19" s="8"/>
    </row>
    <row r="20" spans="1:16" x14ac:dyDescent="0.25">
      <c r="A20">
        <v>2</v>
      </c>
      <c r="B20" t="s">
        <v>40</v>
      </c>
      <c r="C20" t="s">
        <v>51</v>
      </c>
      <c r="D20">
        <v>65</v>
      </c>
      <c r="E20" s="34">
        <f t="shared" si="1"/>
        <v>45691</v>
      </c>
      <c r="F20">
        <v>67</v>
      </c>
      <c r="G20" s="34">
        <f t="shared" si="0"/>
        <v>45693</v>
      </c>
      <c r="H20" s="35">
        <v>163.33000000000001</v>
      </c>
      <c r="I20" s="35">
        <v>100</v>
      </c>
      <c r="J20" s="36">
        <v>0</v>
      </c>
      <c r="K20" s="36">
        <v>23.9</v>
      </c>
      <c r="L20" s="35">
        <v>7535.65</v>
      </c>
      <c r="M20" s="8"/>
    </row>
    <row r="21" spans="1:16" x14ac:dyDescent="0.25">
      <c r="A21">
        <v>5</v>
      </c>
      <c r="B21" t="s">
        <v>40</v>
      </c>
      <c r="C21" t="s">
        <v>52</v>
      </c>
      <c r="D21">
        <v>61</v>
      </c>
      <c r="E21" s="34">
        <f t="shared" si="1"/>
        <v>45687</v>
      </c>
      <c r="F21">
        <v>67</v>
      </c>
      <c r="G21" s="34">
        <f t="shared" si="0"/>
        <v>45693</v>
      </c>
      <c r="H21" s="35">
        <v>163.33000000000001</v>
      </c>
      <c r="I21" s="35">
        <v>100</v>
      </c>
      <c r="J21" s="36">
        <v>0</v>
      </c>
      <c r="K21" s="36">
        <v>21.3</v>
      </c>
      <c r="L21" s="35">
        <v>7491.36</v>
      </c>
      <c r="M21" s="8"/>
    </row>
    <row r="22" spans="1:16" x14ac:dyDescent="0.25">
      <c r="A22">
        <v>18</v>
      </c>
      <c r="B22" t="s">
        <v>42</v>
      </c>
      <c r="C22" t="s">
        <v>53</v>
      </c>
      <c r="D22">
        <v>65</v>
      </c>
      <c r="E22" s="34">
        <f t="shared" si="1"/>
        <v>45691</v>
      </c>
      <c r="F22">
        <v>67</v>
      </c>
      <c r="G22" s="34">
        <f t="shared" si="0"/>
        <v>45693</v>
      </c>
      <c r="H22" s="35">
        <v>150</v>
      </c>
      <c r="I22" s="35">
        <v>90</v>
      </c>
      <c r="J22" s="36">
        <v>0</v>
      </c>
      <c r="K22" s="36">
        <v>20.9</v>
      </c>
      <c r="L22" s="35">
        <v>7310.43</v>
      </c>
      <c r="M22" s="8"/>
    </row>
    <row r="23" spans="1:16" x14ac:dyDescent="0.25">
      <c r="A23">
        <v>3</v>
      </c>
      <c r="B23" t="s">
        <v>40</v>
      </c>
      <c r="C23" t="s">
        <v>54</v>
      </c>
      <c r="D23">
        <v>65</v>
      </c>
      <c r="E23" s="34">
        <f t="shared" si="1"/>
        <v>45691</v>
      </c>
      <c r="F23">
        <v>67</v>
      </c>
      <c r="G23" s="34">
        <f t="shared" si="0"/>
        <v>45693</v>
      </c>
      <c r="H23" s="35">
        <v>150</v>
      </c>
      <c r="I23" s="35">
        <v>90</v>
      </c>
      <c r="J23" s="36">
        <v>0</v>
      </c>
      <c r="K23" s="36">
        <v>22.67</v>
      </c>
      <c r="L23" s="35">
        <v>7278.56</v>
      </c>
      <c r="M23" s="8"/>
    </row>
    <row r="24" spans="1:16" x14ac:dyDescent="0.25">
      <c r="A24">
        <v>24</v>
      </c>
      <c r="B24" t="s">
        <v>55</v>
      </c>
      <c r="C24" t="s">
        <v>56</v>
      </c>
      <c r="D24">
        <v>61</v>
      </c>
      <c r="E24" s="34">
        <f t="shared" si="1"/>
        <v>45687</v>
      </c>
      <c r="F24">
        <v>67</v>
      </c>
      <c r="G24" s="34">
        <f t="shared" si="0"/>
        <v>45693</v>
      </c>
      <c r="H24" s="35">
        <v>163.33000000000001</v>
      </c>
      <c r="I24" s="35">
        <v>100</v>
      </c>
      <c r="J24" s="36">
        <v>0</v>
      </c>
      <c r="K24" s="36">
        <v>20.63</v>
      </c>
      <c r="L24" s="35">
        <v>7251.54</v>
      </c>
      <c r="M24" s="8"/>
    </row>
    <row r="25" spans="1:16" x14ac:dyDescent="0.25">
      <c r="A25">
        <v>25</v>
      </c>
      <c r="B25" t="s">
        <v>55</v>
      </c>
      <c r="C25" t="s">
        <v>57</v>
      </c>
      <c r="D25">
        <v>61</v>
      </c>
      <c r="E25" s="34">
        <f t="shared" si="1"/>
        <v>45687</v>
      </c>
      <c r="F25">
        <v>67</v>
      </c>
      <c r="G25" s="34">
        <f t="shared" si="0"/>
        <v>45693</v>
      </c>
      <c r="H25" s="35">
        <v>156.66999999999999</v>
      </c>
      <c r="I25" s="35">
        <v>95</v>
      </c>
      <c r="J25" s="36">
        <v>0</v>
      </c>
      <c r="K25" s="36">
        <v>22.8</v>
      </c>
      <c r="L25" s="35">
        <v>6895.26</v>
      </c>
      <c r="M25" s="8"/>
    </row>
    <row r="26" spans="1:16" x14ac:dyDescent="0.25">
      <c r="A26">
        <v>8</v>
      </c>
      <c r="B26" t="s">
        <v>58</v>
      </c>
      <c r="C26" t="s">
        <v>75</v>
      </c>
      <c r="D26">
        <v>65</v>
      </c>
      <c r="E26" s="34">
        <f t="shared" si="1"/>
        <v>45691</v>
      </c>
      <c r="F26">
        <v>67</v>
      </c>
      <c r="G26" s="34">
        <f t="shared" si="0"/>
        <v>45693</v>
      </c>
      <c r="H26" s="35">
        <v>163.33000000000001</v>
      </c>
      <c r="I26" s="35">
        <v>100</v>
      </c>
      <c r="J26" s="36">
        <v>1</v>
      </c>
      <c r="K26" s="36">
        <v>21.7</v>
      </c>
      <c r="L26" s="35">
        <v>6477.13</v>
      </c>
      <c r="M26" s="8"/>
    </row>
    <row r="27" spans="1:16" x14ac:dyDescent="0.25">
      <c r="A27">
        <v>30</v>
      </c>
      <c r="B27" t="s">
        <v>47</v>
      </c>
      <c r="C27" t="s">
        <v>59</v>
      </c>
      <c r="D27">
        <v>61</v>
      </c>
      <c r="E27" s="34">
        <f t="shared" si="1"/>
        <v>45687</v>
      </c>
      <c r="F27">
        <v>67</v>
      </c>
      <c r="G27" s="34">
        <f t="shared" si="0"/>
        <v>45693</v>
      </c>
      <c r="H27" s="35">
        <v>165</v>
      </c>
      <c r="I27" s="35">
        <v>100</v>
      </c>
      <c r="J27" s="36">
        <v>0</v>
      </c>
      <c r="K27" s="36">
        <v>23.07</v>
      </c>
      <c r="L27" s="35">
        <v>6349.31</v>
      </c>
      <c r="M27" s="8"/>
    </row>
    <row r="28" spans="1:16" x14ac:dyDescent="0.25">
      <c r="A28">
        <v>4</v>
      </c>
      <c r="B28" t="s">
        <v>40</v>
      </c>
      <c r="C28" t="s">
        <v>60</v>
      </c>
      <c r="D28">
        <v>65</v>
      </c>
      <c r="E28" s="34">
        <f t="shared" si="1"/>
        <v>45691</v>
      </c>
      <c r="F28">
        <v>67</v>
      </c>
      <c r="G28" s="34">
        <f t="shared" si="0"/>
        <v>45693</v>
      </c>
      <c r="H28" s="35">
        <v>155</v>
      </c>
      <c r="I28" s="35">
        <v>91.67</v>
      </c>
      <c r="J28" s="36">
        <v>0</v>
      </c>
      <c r="K28" s="36">
        <v>22.67</v>
      </c>
      <c r="L28" s="35">
        <v>6256.55</v>
      </c>
      <c r="M28" s="8"/>
    </row>
    <row r="29" spans="1:16" x14ac:dyDescent="0.25">
      <c r="A29">
        <v>23</v>
      </c>
      <c r="B29" t="s">
        <v>61</v>
      </c>
      <c r="C29" t="s">
        <v>62</v>
      </c>
      <c r="D29">
        <v>61</v>
      </c>
      <c r="E29" s="34">
        <f t="shared" si="1"/>
        <v>45687</v>
      </c>
      <c r="F29">
        <v>67</v>
      </c>
      <c r="G29" s="34">
        <f t="shared" si="0"/>
        <v>45693</v>
      </c>
      <c r="H29" s="35">
        <v>155</v>
      </c>
      <c r="I29" s="35">
        <v>95</v>
      </c>
      <c r="J29" s="36">
        <v>0.67</v>
      </c>
      <c r="K29" s="36">
        <v>20.63</v>
      </c>
      <c r="L29" s="35">
        <v>6225.82</v>
      </c>
      <c r="M29" s="8"/>
    </row>
    <row r="30" spans="1:16" x14ac:dyDescent="0.25">
      <c r="A30" s="8"/>
      <c r="B30" s="37"/>
      <c r="C30" s="37"/>
      <c r="D30" s="38"/>
      <c r="E30" s="39"/>
      <c r="F30" s="40"/>
      <c r="G30" s="39"/>
      <c r="H30" s="41"/>
      <c r="I30" s="41"/>
      <c r="J30" s="38"/>
      <c r="K30" s="38"/>
      <c r="L30" s="38"/>
      <c r="M30" s="23"/>
      <c r="N30" s="38"/>
      <c r="O30" s="38"/>
      <c r="P30" s="38"/>
    </row>
    <row r="31" spans="1:16" x14ac:dyDescent="0.25">
      <c r="A31" s="2"/>
      <c r="B31" s="2"/>
      <c r="C31" s="2"/>
      <c r="D31" s="2"/>
      <c r="E31" s="2"/>
      <c r="F31" s="2"/>
      <c r="G31" s="2"/>
      <c r="H31" s="59" t="s">
        <v>23</v>
      </c>
      <c r="I31" s="60"/>
      <c r="J31" s="27"/>
      <c r="K31" s="30" t="s">
        <v>24</v>
      </c>
      <c r="L31" s="30" t="s">
        <v>25</v>
      </c>
      <c r="M31" s="23"/>
    </row>
    <row r="32" spans="1:16" x14ac:dyDescent="0.25">
      <c r="A32" s="27"/>
      <c r="B32" s="28"/>
      <c r="C32" s="28"/>
      <c r="D32" s="32" t="s">
        <v>29</v>
      </c>
      <c r="E32" s="31" t="s">
        <v>30</v>
      </c>
      <c r="F32" s="32" t="s">
        <v>31</v>
      </c>
      <c r="G32" s="31" t="s">
        <v>32</v>
      </c>
      <c r="H32" s="31" t="s">
        <v>33</v>
      </c>
      <c r="I32" s="32" t="s">
        <v>34</v>
      </c>
      <c r="J32" s="32" t="s">
        <v>35</v>
      </c>
      <c r="K32" s="32" t="s">
        <v>36</v>
      </c>
      <c r="L32" s="32" t="s">
        <v>37</v>
      </c>
      <c r="M32" s="23"/>
    </row>
    <row r="33" spans="1:16" x14ac:dyDescent="0.25">
      <c r="A33" s="27"/>
      <c r="B33" s="28"/>
      <c r="C33" s="42" t="s">
        <v>63</v>
      </c>
      <c r="D33" s="43">
        <f t="shared" ref="D33:L33" si="2">AVERAGE(D12:D29)</f>
        <v>63.111111111111114</v>
      </c>
      <c r="E33" s="44">
        <f t="shared" si="2"/>
        <v>45689.111111111109</v>
      </c>
      <c r="F33" s="43">
        <f t="shared" si="2"/>
        <v>66.333333333333329</v>
      </c>
      <c r="G33" s="44">
        <f t="shared" si="2"/>
        <v>45692.333333333336</v>
      </c>
      <c r="H33" s="43">
        <f t="shared" si="2"/>
        <v>158.70333333333332</v>
      </c>
      <c r="I33" s="43">
        <f t="shared" si="2"/>
        <v>96.574444444444453</v>
      </c>
      <c r="J33" s="45">
        <f t="shared" si="2"/>
        <v>0.22222222222222221</v>
      </c>
      <c r="K33" s="45">
        <f t="shared" si="2"/>
        <v>21.747222222222224</v>
      </c>
      <c r="L33" s="43">
        <f t="shared" si="2"/>
        <v>7525.7672222222209</v>
      </c>
      <c r="M33" s="23"/>
    </row>
    <row r="34" spans="1:16" x14ac:dyDescent="0.25">
      <c r="A34" s="27"/>
      <c r="B34" s="28"/>
      <c r="C34" s="42" t="s">
        <v>64</v>
      </c>
      <c r="D34" s="46"/>
      <c r="E34" s="47"/>
      <c r="F34" s="46"/>
      <c r="G34" s="47"/>
      <c r="H34" s="48">
        <v>4.6389500000000004</v>
      </c>
      <c r="I34" s="48">
        <v>3.02454</v>
      </c>
      <c r="J34" s="48">
        <v>0.89488000000000001</v>
      </c>
      <c r="K34" s="48">
        <v>5.7363499999999998</v>
      </c>
      <c r="L34" s="48">
        <v>1916.01241</v>
      </c>
      <c r="M34" s="23"/>
    </row>
    <row r="35" spans="1:16" x14ac:dyDescent="0.25">
      <c r="A35" s="27"/>
      <c r="B35" s="28"/>
      <c r="C35" s="42" t="s">
        <v>65</v>
      </c>
      <c r="D35" s="49"/>
      <c r="E35" s="47"/>
      <c r="F35" s="49"/>
      <c r="G35" s="47"/>
      <c r="H35" s="48">
        <v>1.76</v>
      </c>
      <c r="I35" s="48">
        <v>1.89</v>
      </c>
      <c r="J35" s="48">
        <v>242.69</v>
      </c>
      <c r="K35" s="48">
        <v>15.9</v>
      </c>
      <c r="L35" s="48">
        <v>15.34</v>
      </c>
      <c r="M35" s="23"/>
    </row>
    <row r="36" spans="1:16" x14ac:dyDescent="0.25">
      <c r="A36" s="27"/>
      <c r="B36" s="28"/>
      <c r="C36" s="42" t="s">
        <v>66</v>
      </c>
      <c r="D36" s="43">
        <f t="shared" ref="D36:L36" si="3">MAX(D12:D29)</f>
        <v>67</v>
      </c>
      <c r="E36" s="44">
        <f t="shared" si="3"/>
        <v>45693</v>
      </c>
      <c r="F36" s="43">
        <f t="shared" si="3"/>
        <v>67</v>
      </c>
      <c r="G36" s="44">
        <f t="shared" si="3"/>
        <v>45693</v>
      </c>
      <c r="H36" s="43">
        <f t="shared" si="3"/>
        <v>176.67</v>
      </c>
      <c r="I36" s="43">
        <f t="shared" si="3"/>
        <v>110</v>
      </c>
      <c r="J36" s="45">
        <f t="shared" si="3"/>
        <v>1</v>
      </c>
      <c r="K36" s="45">
        <f t="shared" si="3"/>
        <v>23.9</v>
      </c>
      <c r="L36" s="43">
        <f t="shared" si="3"/>
        <v>9046.52</v>
      </c>
      <c r="M36" s="23"/>
    </row>
    <row r="37" spans="1:16" x14ac:dyDescent="0.25">
      <c r="A37" s="27"/>
      <c r="B37" s="28"/>
      <c r="C37" s="42" t="s">
        <v>67</v>
      </c>
      <c r="D37" s="43">
        <f t="shared" ref="D37:L37" si="4">MIN(D12:D29)</f>
        <v>61</v>
      </c>
      <c r="E37" s="44">
        <f t="shared" si="4"/>
        <v>45687</v>
      </c>
      <c r="F37" s="43">
        <f t="shared" si="4"/>
        <v>61</v>
      </c>
      <c r="G37" s="44">
        <f t="shared" si="4"/>
        <v>45687</v>
      </c>
      <c r="H37" s="43">
        <f t="shared" si="4"/>
        <v>150</v>
      </c>
      <c r="I37" s="43">
        <f t="shared" si="4"/>
        <v>90</v>
      </c>
      <c r="J37" s="45">
        <f t="shared" si="4"/>
        <v>0</v>
      </c>
      <c r="K37" s="45">
        <f t="shared" si="4"/>
        <v>18.7</v>
      </c>
      <c r="L37" s="43">
        <f t="shared" si="4"/>
        <v>6225.82</v>
      </c>
      <c r="M37" s="23"/>
    </row>
    <row r="38" spans="1:16" ht="18.75" x14ac:dyDescent="0.3">
      <c r="A38" s="50"/>
      <c r="B38" s="51"/>
      <c r="C38" s="52"/>
      <c r="D38" s="53"/>
      <c r="E38" s="53"/>
      <c r="F38" s="53"/>
      <c r="G38" s="54"/>
      <c r="H38" s="53" t="s">
        <v>68</v>
      </c>
      <c r="I38" s="53" t="s">
        <v>68</v>
      </c>
      <c r="J38" s="53" t="s">
        <v>69</v>
      </c>
      <c r="K38" s="53" t="s">
        <v>69</v>
      </c>
      <c r="L38" s="53" t="s">
        <v>69</v>
      </c>
      <c r="M38" s="23"/>
    </row>
    <row r="39" spans="1:16" x14ac:dyDescent="0.25">
      <c r="A39" s="8"/>
      <c r="B39" s="22" t="s">
        <v>70</v>
      </c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3"/>
    </row>
    <row r="40" spans="1:16" x14ac:dyDescent="0.25">
      <c r="A40" s="8"/>
      <c r="B40" s="61" t="s">
        <v>71</v>
      </c>
      <c r="C40" s="61"/>
      <c r="D40" s="61"/>
      <c r="E40" s="61"/>
      <c r="F40" s="61"/>
      <c r="G40" s="62"/>
      <c r="H40" s="62"/>
      <c r="I40" s="62"/>
      <c r="J40" s="23"/>
      <c r="K40" s="23"/>
      <c r="L40" s="23"/>
      <c r="M40" s="23"/>
      <c r="N40" s="23"/>
      <c r="O40" s="23"/>
      <c r="P40" s="23"/>
    </row>
    <row r="41" spans="1:16" x14ac:dyDescent="0.25">
      <c r="A41" s="8"/>
      <c r="B41" s="61" t="s">
        <v>72</v>
      </c>
      <c r="C41" s="61"/>
      <c r="D41" s="61"/>
      <c r="E41" s="61"/>
      <c r="F41" s="23"/>
      <c r="G41" s="22"/>
      <c r="H41" s="22"/>
      <c r="I41" s="22"/>
      <c r="J41" s="23"/>
      <c r="K41" s="23"/>
      <c r="L41" s="23"/>
      <c r="M41" s="23"/>
      <c r="N41" s="23"/>
      <c r="O41" s="23"/>
      <c r="P41" s="23"/>
    </row>
    <row r="42" spans="1:16" x14ac:dyDescent="0.25">
      <c r="A42" s="8"/>
      <c r="B42" s="22" t="s">
        <v>73</v>
      </c>
      <c r="C42" s="22"/>
      <c r="D42" s="22"/>
      <c r="E42" s="22"/>
      <c r="F42" s="22"/>
      <c r="G42" s="22"/>
      <c r="H42" s="22"/>
      <c r="I42" s="22"/>
      <c r="J42" s="22"/>
      <c r="K42" s="22"/>
    </row>
    <row r="43" spans="1:16" x14ac:dyDescent="0.25">
      <c r="A43" s="8"/>
      <c r="B43" s="22" t="s">
        <v>74</v>
      </c>
      <c r="C43" s="55"/>
      <c r="D43" s="23"/>
      <c r="E43" s="22"/>
      <c r="F43" s="23"/>
      <c r="G43" s="22"/>
      <c r="H43" s="22"/>
      <c r="I43" s="22"/>
    </row>
  </sheetData>
  <mergeCells count="5">
    <mergeCell ref="D1:M1"/>
    <mergeCell ref="H10:I10"/>
    <mergeCell ref="H31:I31"/>
    <mergeCell ref="B40:I40"/>
    <mergeCell ref="B41:E4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Dionisio Martinez</dc:creator>
  <cp:lastModifiedBy>Dionisio Martinez</cp:lastModifiedBy>
  <dcterms:created xsi:type="dcterms:W3CDTF">2025-09-13T10:46:53Z</dcterms:created>
  <dcterms:modified xsi:type="dcterms:W3CDTF">2025-09-18T18:02:05Z</dcterms:modified>
</cp:coreProperties>
</file>